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22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'List1'!$A$2:$C$93</definedName>
  </definedNames>
  <calcPr fullCalcOnLoad="1"/>
</workbook>
</file>

<file path=xl/sharedStrings.xml><?xml version="1.0" encoding="utf-8"?>
<sst xmlns="http://schemas.openxmlformats.org/spreadsheetml/2006/main" count="72" uniqueCount="72">
  <si>
    <t>1. STROŠKI VOLILNIH ODBOROV</t>
  </si>
  <si>
    <t xml:space="preserve">    a. Dnevnice in kilometrina</t>
  </si>
  <si>
    <t>2. MATERIALNI STROŠKI VOLILNIH KOMISIJ  VE in OVK</t>
  </si>
  <si>
    <t xml:space="preserve">    a. Nadomestila  članov VK VE OVK</t>
  </si>
  <si>
    <t xml:space="preserve">    b. Kilometrina članov VK VE OVK</t>
  </si>
  <si>
    <t xml:space="preserve">    c. Najem , čiščenje  in mater.strošk.volišč </t>
  </si>
  <si>
    <t xml:space="preserve">    d. Podjemne pogodbe  OVK</t>
  </si>
  <si>
    <t xml:space="preserve">    e. Študentsko delo  ovk</t>
  </si>
  <si>
    <t xml:space="preserve">    f.  Reprezentanca VO in OVK</t>
  </si>
  <si>
    <t>3. STROŠKI ČLANOV DVK</t>
  </si>
  <si>
    <t xml:space="preserve">    a. Nadomestila</t>
  </si>
  <si>
    <t xml:space="preserve">    b. Kilometrina</t>
  </si>
  <si>
    <t>4. VOLILNE SKRINJICE</t>
  </si>
  <si>
    <t xml:space="preserve">    a. Dostava in prevzem na sedežih OVK</t>
  </si>
  <si>
    <t xml:space="preserve">    b. Čiščenje </t>
  </si>
  <si>
    <t xml:space="preserve">    a. Poštni stroški OVK - (obvestila+odločbe+ostali str.pošte)</t>
  </si>
  <si>
    <t xml:space="preserve">    b. Poštni stroški DVK - prenos obvestil, tujina, doma</t>
  </si>
  <si>
    <t xml:space="preserve">    c. Poštni stroški DVK (tujina, doma)</t>
  </si>
  <si>
    <t xml:space="preserve">    d. Distribucija nenaslovljene publikacije - publikacije za  gospodinjstva</t>
  </si>
  <si>
    <t xml:space="preserve">    a. Publikacije za gospodinjstva </t>
  </si>
  <si>
    <t xml:space="preserve">    b. Navodilo za delo volilnega odbora</t>
  </si>
  <si>
    <t xml:space="preserve">    c. Knjiga - Predpisi o volitvah </t>
  </si>
  <si>
    <t xml:space="preserve">    d. Obvestila volilcem - tisk</t>
  </si>
  <si>
    <t xml:space="preserve">    e. Volilno gradivo</t>
  </si>
  <si>
    <t xml:space="preserve">    f. Vodenje projekta</t>
  </si>
  <si>
    <t xml:space="preserve">    g. Pakiranje</t>
  </si>
  <si>
    <t xml:space="preserve">    h. Prevozi in poštnine</t>
  </si>
  <si>
    <t xml:space="preserve">   a. Kartonsko gradivo</t>
  </si>
  <si>
    <t xml:space="preserve">   c. Etikete za pečatenje skrinjic , kuvert (CETIS)</t>
  </si>
  <si>
    <t xml:space="preserve">   d. Povečevalne lupe z osvetlitvijo (Mencigar)</t>
  </si>
  <si>
    <t xml:space="preserve">   e. Arhivske škatle</t>
  </si>
  <si>
    <t xml:space="preserve">   a. Informacijska podpora objave rezultatov (SRC)</t>
  </si>
  <si>
    <t xml:space="preserve">   c. Kadrovski program</t>
  </si>
  <si>
    <t xml:space="preserve">   d. Program posebna volišča (OMNIA)</t>
  </si>
  <si>
    <t xml:space="preserve">   e. Program vnos glasov</t>
  </si>
  <si>
    <t xml:space="preserve">    f. Operativno vzdrževanje-ure po naročilu</t>
  </si>
  <si>
    <t xml:space="preserve">   g. Ažuriranje spletne strani</t>
  </si>
  <si>
    <t xml:space="preserve">   a. Ažuriranje spletnega mesta</t>
  </si>
  <si>
    <t xml:space="preserve">   b. Nadgradnja spletnega mesta</t>
  </si>
  <si>
    <t xml:space="preserve">   c. Interaktivno navodilo VO</t>
  </si>
  <si>
    <t xml:space="preserve">  b. Tuje delegacije</t>
  </si>
  <si>
    <t xml:space="preserve">  c. Drugi stroški vzdrževanja </t>
  </si>
  <si>
    <t xml:space="preserve">  d. Podjemne pogodbe DVK</t>
  </si>
  <si>
    <t xml:space="preserve">  e. študentsko delo  DVK</t>
  </si>
  <si>
    <t xml:space="preserve">   f. reprezentanca </t>
  </si>
  <si>
    <t xml:space="preserve">  g. pisarniški material </t>
  </si>
  <si>
    <t xml:space="preserve">  h.  Stroški DKP in DHL (refundacija MZZ)</t>
  </si>
  <si>
    <t xml:space="preserve">   j. Najem prostorov (žrebanje) in drugi najemi </t>
  </si>
  <si>
    <t xml:space="preserve">  k. Medijsko središče Cankarjev dom (refundacija Uradu za komuniciranje)</t>
  </si>
  <si>
    <t xml:space="preserve">   l. Brezplačen telefon (080)</t>
  </si>
  <si>
    <t>SKUPAJ:</t>
  </si>
  <si>
    <t xml:space="preserve">  o.Plakat "Kako glasujem"</t>
  </si>
  <si>
    <t xml:space="preserve">  m. Drugi  stroški (drugo) Planis, Salomon</t>
  </si>
  <si>
    <t xml:space="preserve">  a. Prevodi v ital. in madž. ter znakovni jezij</t>
  </si>
  <si>
    <t xml:space="preserve">    g. Drugi materialni stroški VK </t>
  </si>
  <si>
    <t xml:space="preserve">   i. Javne objave (Uradni list)</t>
  </si>
  <si>
    <t>Realizacija ZIUGDT      2017-PP 7379</t>
  </si>
  <si>
    <t xml:space="preserve">   d.  Kartografija - izdelava podstrani</t>
  </si>
  <si>
    <t>Datum: 10.10.2018</t>
  </si>
  <si>
    <t xml:space="preserve"> STROŠKI IZVEDBE PONOVNEGA GLASOVANJA REFERENDUMA ZIUGDT 2 TIR 2018</t>
  </si>
  <si>
    <t>Realizacija ZIUGDT 2018-PP 7379</t>
  </si>
  <si>
    <t>Razlika</t>
  </si>
  <si>
    <t xml:space="preserve">    b. Pavšal prispevki ZZ</t>
  </si>
  <si>
    <t>5. POŠTNI STROŠKI IN KURIRSKE STORITVE</t>
  </si>
  <si>
    <t>6. TISK IN DISTRIBUCIJA</t>
  </si>
  <si>
    <t xml:space="preserve">7. OPREMA VOLIŠČ-KARTONSKO GRADIVO in ETIKETE za PEČATENJE </t>
  </si>
  <si>
    <t>7/A PISALA ZA VOLILNE ODBORE. pisala za opremo volišč</t>
  </si>
  <si>
    <t>8. STROŠKI INFORMACIJSKE PODPORE</t>
  </si>
  <si>
    <t>9. SPLETNO MESTO  DVK</t>
  </si>
  <si>
    <t>10. DRUGI STROŠKI - DVK</t>
  </si>
  <si>
    <t xml:space="preserve">11. NAJEM PISARNIŠKIH KONTEJNERJEV ZA VOLIŠČA </t>
  </si>
  <si>
    <r>
      <t xml:space="preserve">   b. Nalepke grb RS in</t>
    </r>
    <r>
      <rPr>
        <sz val="11"/>
        <color indexed="8"/>
        <rFont val="Tahoma"/>
        <family val="2"/>
      </rPr>
      <t xml:space="preserve"> selotejp s tiskom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</si>
</sst>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OfficinaSansITCPro Book"/>
      <family val="3"/>
    </font>
    <font>
      <b/>
      <sz val="10"/>
      <name val="OfficinaSansITCPro Book"/>
      <family val="3"/>
    </font>
    <font>
      <b/>
      <u val="single"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1" fillId="0" borderId="12" xfId="0" applyFont="1" applyBorder="1" applyAlignment="1">
      <alignment/>
    </xf>
    <xf numFmtId="0" fontId="22" fillId="0" borderId="13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0" borderId="14" xfId="0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33" borderId="15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4" fontId="21" fillId="34" borderId="17" xfId="0" applyNumberFormat="1" applyFont="1" applyFill="1" applyBorder="1" applyAlignment="1">
      <alignment/>
    </xf>
    <xf numFmtId="4" fontId="21" fillId="33" borderId="17" xfId="0" applyNumberFormat="1" applyFont="1" applyFill="1" applyBorder="1" applyAlignment="1">
      <alignment/>
    </xf>
    <xf numFmtId="0" fontId="21" fillId="34" borderId="18" xfId="0" applyFont="1" applyFill="1" applyBorder="1" applyAlignment="1">
      <alignment/>
    </xf>
    <xf numFmtId="4" fontId="21" fillId="34" borderId="19" xfId="0" applyNumberFormat="1" applyFont="1" applyFill="1" applyBorder="1" applyAlignment="1">
      <alignment/>
    </xf>
    <xf numFmtId="4" fontId="21" fillId="33" borderId="19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4" fontId="21" fillId="34" borderId="21" xfId="0" applyNumberFormat="1" applyFont="1" applyFill="1" applyBorder="1" applyAlignment="1">
      <alignment/>
    </xf>
    <xf numFmtId="4" fontId="21" fillId="33" borderId="21" xfId="0" applyNumberFormat="1" applyFont="1" applyFill="1" applyBorder="1" applyAlignment="1">
      <alignment/>
    </xf>
    <xf numFmtId="0" fontId="22" fillId="0" borderId="14" xfId="0" applyFont="1" applyFill="1" applyBorder="1" applyAlignment="1">
      <alignment/>
    </xf>
    <xf numFmtId="4" fontId="22" fillId="34" borderId="15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1" fillId="0" borderId="20" xfId="0" applyFont="1" applyFill="1" applyBorder="1" applyAlignment="1">
      <alignment horizontal="right"/>
    </xf>
    <xf numFmtId="4" fontId="21" fillId="34" borderId="21" xfId="0" applyNumberFormat="1" applyFont="1" applyFill="1" applyBorder="1" applyAlignment="1">
      <alignment horizontal="right"/>
    </xf>
    <xf numFmtId="4" fontId="21" fillId="33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0" fontId="21" fillId="34" borderId="23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4" fontId="21" fillId="0" borderId="19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24" fillId="0" borderId="24" xfId="0" applyFont="1" applyBorder="1" applyAlignment="1">
      <alignment horizontal="right"/>
    </xf>
    <xf numFmtId="4" fontId="24" fillId="0" borderId="25" xfId="0" applyNumberFormat="1" applyFont="1" applyFill="1" applyBorder="1" applyAlignment="1">
      <alignment/>
    </xf>
    <xf numFmtId="4" fontId="24" fillId="33" borderId="25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3"/>
  <sheetViews>
    <sheetView tabSelected="1" zoomScale="87" zoomScaleNormal="87" zoomScalePageLayoutView="0" workbookViewId="0" topLeftCell="A1">
      <selection activeCell="L69" sqref="L69"/>
    </sheetView>
  </sheetViews>
  <sheetFormatPr defaultColWidth="9.140625" defaultRowHeight="15"/>
  <cols>
    <col min="1" max="1" width="7.00390625" style="2" customWidth="1"/>
    <col min="2" max="2" width="67.57421875" style="2" customWidth="1"/>
    <col min="3" max="5" width="21.8515625" style="2" customWidth="1"/>
    <col min="6" max="9" width="9.140625" style="2" customWidth="1"/>
    <col min="10" max="10" width="15.140625" style="2" customWidth="1"/>
    <col min="11" max="16384" width="9.140625" style="2" customWidth="1"/>
  </cols>
  <sheetData>
    <row r="1" ht="15">
      <c r="B1" s="1" t="s">
        <v>58</v>
      </c>
    </row>
    <row r="2" spans="2:5" ht="15.75">
      <c r="B2" s="6" t="s">
        <v>59</v>
      </c>
      <c r="C2" s="6"/>
      <c r="D2" s="6"/>
      <c r="E2" s="6"/>
    </row>
    <row r="3" spans="2:5" ht="15.75" thickBot="1">
      <c r="B3" s="7"/>
      <c r="C3" s="7"/>
      <c r="D3" s="7"/>
      <c r="E3" s="7"/>
    </row>
    <row r="4" spans="2:5" ht="29.25" customHeight="1">
      <c r="B4" s="8"/>
      <c r="C4" s="9" t="s">
        <v>56</v>
      </c>
      <c r="D4" s="10" t="s">
        <v>60</v>
      </c>
      <c r="E4" s="9" t="s">
        <v>61</v>
      </c>
    </row>
    <row r="5" spans="2:5" ht="15.75" thickBot="1">
      <c r="B5" s="11"/>
      <c r="C5" s="12"/>
      <c r="D5" s="13"/>
      <c r="E5" s="12"/>
    </row>
    <row r="6" spans="2:10" ht="15.75" thickBot="1">
      <c r="B6" s="14" t="s">
        <v>0</v>
      </c>
      <c r="C6" s="15">
        <f>C7+C8+C9</f>
        <v>1052745.7</v>
      </c>
      <c r="D6" s="16">
        <f>D7+D8+D9</f>
        <v>1122426.94</v>
      </c>
      <c r="E6" s="15">
        <f>D6-C6</f>
        <v>69681.23999999999</v>
      </c>
      <c r="J6" s="3"/>
    </row>
    <row r="7" spans="2:10" ht="15">
      <c r="B7" s="17" t="s">
        <v>1</v>
      </c>
      <c r="C7" s="18">
        <v>962096.53</v>
      </c>
      <c r="D7" s="19">
        <v>1030044.46</v>
      </c>
      <c r="E7" s="18">
        <f aca="true" t="shared" si="0" ref="E7:E57">D7-C7</f>
        <v>67947.92999999993</v>
      </c>
      <c r="J7" s="3"/>
    </row>
    <row r="8" spans="2:10" ht="15">
      <c r="B8" s="20" t="s">
        <v>62</v>
      </c>
      <c r="C8" s="21">
        <v>90649.17</v>
      </c>
      <c r="D8" s="22">
        <v>92382.48</v>
      </c>
      <c r="E8" s="21">
        <f t="shared" si="0"/>
        <v>1733.3099999999977</v>
      </c>
      <c r="J8" s="3"/>
    </row>
    <row r="9" spans="2:10" ht="15.75" thickBot="1">
      <c r="B9" s="23"/>
      <c r="C9" s="24"/>
      <c r="D9" s="25"/>
      <c r="E9" s="24"/>
      <c r="J9" s="3"/>
    </row>
    <row r="10" spans="2:10" ht="15.75" thickBot="1">
      <c r="B10" s="26" t="s">
        <v>2</v>
      </c>
      <c r="C10" s="27">
        <f>C11+C12+C13+C14+C15+C16+C17+C18</f>
        <v>993288.57</v>
      </c>
      <c r="D10" s="16">
        <f>D11+D12+D13+D14+D15+D16+D17+D18</f>
        <v>1118807.94</v>
      </c>
      <c r="E10" s="27">
        <f t="shared" si="0"/>
        <v>125519.37</v>
      </c>
      <c r="J10" s="3"/>
    </row>
    <row r="11" spans="2:10" ht="15">
      <c r="B11" s="17" t="s">
        <v>3</v>
      </c>
      <c r="C11" s="18">
        <v>681379.06</v>
      </c>
      <c r="D11" s="19">
        <v>802265.4</v>
      </c>
      <c r="E11" s="18">
        <f t="shared" si="0"/>
        <v>120886.33999999997</v>
      </c>
      <c r="J11" s="3"/>
    </row>
    <row r="12" spans="2:10" ht="15">
      <c r="B12" s="28" t="s">
        <v>4</v>
      </c>
      <c r="C12" s="21">
        <v>21662.83</v>
      </c>
      <c r="D12" s="22">
        <v>22650.31</v>
      </c>
      <c r="E12" s="21">
        <f t="shared" si="0"/>
        <v>987.4799999999996</v>
      </c>
      <c r="J12" s="3"/>
    </row>
    <row r="13" spans="2:5" ht="15">
      <c r="B13" s="28" t="s">
        <v>5</v>
      </c>
      <c r="C13" s="21">
        <v>167229.21</v>
      </c>
      <c r="D13" s="22">
        <v>167364.24</v>
      </c>
      <c r="E13" s="21">
        <f t="shared" si="0"/>
        <v>135.02999999999884</v>
      </c>
    </row>
    <row r="14" spans="2:5" ht="15">
      <c r="B14" s="28" t="s">
        <v>6</v>
      </c>
      <c r="C14" s="21">
        <v>23450.04</v>
      </c>
      <c r="D14" s="22">
        <v>29314.82</v>
      </c>
      <c r="E14" s="21">
        <f t="shared" si="0"/>
        <v>5864.779999999999</v>
      </c>
    </row>
    <row r="15" spans="2:5" ht="15">
      <c r="B15" s="28" t="s">
        <v>7</v>
      </c>
      <c r="C15" s="21">
        <v>18515.23</v>
      </c>
      <c r="D15" s="22">
        <v>16110.85</v>
      </c>
      <c r="E15" s="21">
        <f t="shared" si="0"/>
        <v>-2404.379999999999</v>
      </c>
    </row>
    <row r="16" spans="2:5" ht="15">
      <c r="B16" s="28" t="s">
        <v>8</v>
      </c>
      <c r="C16" s="21">
        <v>23882.11</v>
      </c>
      <c r="D16" s="22">
        <v>26277.89</v>
      </c>
      <c r="E16" s="21">
        <f t="shared" si="0"/>
        <v>2395.779999999999</v>
      </c>
    </row>
    <row r="17" spans="2:5" ht="15.75" thickBot="1">
      <c r="B17" s="28" t="s">
        <v>54</v>
      </c>
      <c r="C17" s="21">
        <v>57170.09</v>
      </c>
      <c r="D17" s="22">
        <v>54824.43</v>
      </c>
      <c r="E17" s="21">
        <f t="shared" si="0"/>
        <v>-2345.659999999996</v>
      </c>
    </row>
    <row r="18" spans="2:5" ht="15.75" thickBot="1">
      <c r="B18" s="29"/>
      <c r="C18" s="30"/>
      <c r="D18" s="31"/>
      <c r="E18" s="30"/>
    </row>
    <row r="19" spans="2:5" ht="15.75" thickBot="1">
      <c r="B19" s="26" t="s">
        <v>9</v>
      </c>
      <c r="C19" s="27">
        <f>C22+C21+C20</f>
        <v>62827.469999999994</v>
      </c>
      <c r="D19" s="16">
        <f>D22+D21+D20</f>
        <v>59437</v>
      </c>
      <c r="E19" s="27">
        <f t="shared" si="0"/>
        <v>-3390.469999999994</v>
      </c>
    </row>
    <row r="20" spans="2:5" ht="15">
      <c r="B20" s="17" t="s">
        <v>10</v>
      </c>
      <c r="C20" s="18">
        <v>62242.84</v>
      </c>
      <c r="D20" s="19">
        <v>58923.23</v>
      </c>
      <c r="E20" s="18">
        <f t="shared" si="0"/>
        <v>-3319.6099999999933</v>
      </c>
    </row>
    <row r="21" spans="2:5" ht="15">
      <c r="B21" s="28" t="s">
        <v>11</v>
      </c>
      <c r="C21" s="21">
        <v>584.63</v>
      </c>
      <c r="D21" s="22">
        <v>513.77</v>
      </c>
      <c r="E21" s="21">
        <f t="shared" si="0"/>
        <v>-70.86000000000001</v>
      </c>
    </row>
    <row r="22" spans="2:5" ht="15.75" thickBot="1">
      <c r="B22" s="29"/>
      <c r="C22" s="30"/>
      <c r="D22" s="31"/>
      <c r="E22" s="30"/>
    </row>
    <row r="23" spans="2:5" ht="15.75" thickBot="1">
      <c r="B23" s="26" t="s">
        <v>12</v>
      </c>
      <c r="C23" s="27">
        <f>C24+C25+C26</f>
        <v>900</v>
      </c>
      <c r="D23" s="16">
        <f>D24+D25+D26</f>
        <v>4373.3</v>
      </c>
      <c r="E23" s="27">
        <f t="shared" si="0"/>
        <v>3473.3</v>
      </c>
    </row>
    <row r="24" spans="2:5" ht="15">
      <c r="B24" s="17" t="s">
        <v>13</v>
      </c>
      <c r="C24" s="18"/>
      <c r="D24" s="19">
        <v>4373.3</v>
      </c>
      <c r="E24" s="18">
        <f t="shared" si="0"/>
        <v>4373.3</v>
      </c>
    </row>
    <row r="25" spans="2:5" ht="15">
      <c r="B25" s="28" t="s">
        <v>14</v>
      </c>
      <c r="C25" s="21">
        <v>900</v>
      </c>
      <c r="D25" s="22"/>
      <c r="E25" s="21">
        <f t="shared" si="0"/>
        <v>-900</v>
      </c>
    </row>
    <row r="26" spans="2:5" ht="15.75" thickBot="1">
      <c r="B26" s="23"/>
      <c r="C26" s="32"/>
      <c r="D26" s="33"/>
      <c r="E26" s="32"/>
    </row>
    <row r="27" spans="2:5" ht="15.75" thickBot="1">
      <c r="B27" s="26" t="s">
        <v>63</v>
      </c>
      <c r="C27" s="27">
        <f>C28+C29+C30+C31+C32</f>
        <v>710236.61</v>
      </c>
      <c r="D27" s="16">
        <f>D28+D29+D30+D31+D32</f>
        <v>667573.1500000001</v>
      </c>
      <c r="E27" s="27">
        <f t="shared" si="0"/>
        <v>-42663.459999999846</v>
      </c>
    </row>
    <row r="28" spans="2:5" ht="15">
      <c r="B28" s="17" t="s">
        <v>15</v>
      </c>
      <c r="C28" s="18">
        <v>21291.31</v>
      </c>
      <c r="D28" s="19">
        <v>23334.65</v>
      </c>
      <c r="E28" s="18">
        <f t="shared" si="0"/>
        <v>2043.3400000000001</v>
      </c>
    </row>
    <row r="29" spans="2:5" ht="15">
      <c r="B29" s="28" t="s">
        <v>16</v>
      </c>
      <c r="C29" s="21">
        <v>616092.2</v>
      </c>
      <c r="D29" s="22">
        <v>567199.93</v>
      </c>
      <c r="E29" s="21">
        <f t="shared" si="0"/>
        <v>-48892.2699999999</v>
      </c>
    </row>
    <row r="30" spans="2:5" ht="15">
      <c r="B30" s="28" t="s">
        <v>17</v>
      </c>
      <c r="C30" s="21">
        <v>244.73</v>
      </c>
      <c r="D30" s="22"/>
      <c r="E30" s="21">
        <f t="shared" si="0"/>
        <v>-244.73</v>
      </c>
    </row>
    <row r="31" spans="2:5" ht="15">
      <c r="B31" s="28" t="s">
        <v>18</v>
      </c>
      <c r="C31" s="21">
        <v>72608.37</v>
      </c>
      <c r="D31" s="22">
        <v>77038.57</v>
      </c>
      <c r="E31" s="21">
        <f t="shared" si="0"/>
        <v>4430.200000000012</v>
      </c>
    </row>
    <row r="32" spans="2:5" ht="15.75" thickBot="1">
      <c r="B32" s="29"/>
      <c r="C32" s="24"/>
      <c r="D32" s="25"/>
      <c r="E32" s="24"/>
    </row>
    <row r="33" spans="2:5" ht="15.75" thickBot="1">
      <c r="B33" s="26" t="s">
        <v>64</v>
      </c>
      <c r="C33" s="27">
        <f>C34+C35+C36+C37+C38+C39+C40+C41+C42</f>
        <v>228244.99</v>
      </c>
      <c r="D33" s="16">
        <f>D34+D35+D36+D37+D38+D39+D40+D41+D42</f>
        <v>224931.94999999998</v>
      </c>
      <c r="E33" s="27">
        <f t="shared" si="0"/>
        <v>-3313.040000000008</v>
      </c>
    </row>
    <row r="34" spans="2:5" ht="15">
      <c r="B34" s="17" t="s">
        <v>19</v>
      </c>
      <c r="C34" s="18">
        <v>44965.84</v>
      </c>
      <c r="D34" s="19">
        <v>42901.23</v>
      </c>
      <c r="E34" s="18">
        <f t="shared" si="0"/>
        <v>-2064.6099999999933</v>
      </c>
    </row>
    <row r="35" spans="2:5" ht="15">
      <c r="B35" s="28" t="s">
        <v>20</v>
      </c>
      <c r="C35" s="21">
        <v>1610.4</v>
      </c>
      <c r="D35" s="22">
        <v>1610.4</v>
      </c>
      <c r="E35" s="21"/>
    </row>
    <row r="36" spans="2:5" ht="15">
      <c r="B36" s="28" t="s">
        <v>21</v>
      </c>
      <c r="C36" s="21"/>
      <c r="D36" s="22"/>
      <c r="E36" s="21"/>
    </row>
    <row r="37" spans="2:5" ht="15">
      <c r="B37" s="28" t="s">
        <v>22</v>
      </c>
      <c r="C37" s="21">
        <v>81627.51</v>
      </c>
      <c r="D37" s="22">
        <v>79468.68</v>
      </c>
      <c r="E37" s="21">
        <f t="shared" si="0"/>
        <v>-2158.8300000000017</v>
      </c>
    </row>
    <row r="38" spans="2:5" ht="15">
      <c r="B38" s="28" t="s">
        <v>23</v>
      </c>
      <c r="C38" s="21">
        <v>85578.61</v>
      </c>
      <c r="D38" s="22">
        <v>86406.87</v>
      </c>
      <c r="E38" s="21">
        <f t="shared" si="0"/>
        <v>828.2599999999948</v>
      </c>
    </row>
    <row r="39" spans="2:5" ht="15">
      <c r="B39" s="28" t="s">
        <v>24</v>
      </c>
      <c r="C39" s="21"/>
      <c r="D39" s="22"/>
      <c r="E39" s="21"/>
    </row>
    <row r="40" spans="2:5" ht="15">
      <c r="B40" s="28" t="s">
        <v>25</v>
      </c>
      <c r="C40" s="21"/>
      <c r="D40" s="22"/>
      <c r="E40" s="21"/>
    </row>
    <row r="41" spans="2:5" ht="15">
      <c r="B41" s="28" t="s">
        <v>26</v>
      </c>
      <c r="C41" s="21">
        <v>14462.63</v>
      </c>
      <c r="D41" s="22">
        <v>14544.77</v>
      </c>
      <c r="E41" s="21">
        <f t="shared" si="0"/>
        <v>82.14000000000124</v>
      </c>
    </row>
    <row r="42" spans="2:5" ht="15.75" thickBot="1">
      <c r="B42" s="34"/>
      <c r="C42" s="35"/>
      <c r="D42" s="36"/>
      <c r="E42" s="35"/>
    </row>
    <row r="43" spans="2:5" ht="15.75" thickBot="1">
      <c r="B43" s="26" t="s">
        <v>65</v>
      </c>
      <c r="C43" s="27">
        <f>C44+C45+C46+C47+C48+C49</f>
        <v>24150.82</v>
      </c>
      <c r="D43" s="16">
        <f>D44+D45+D46+D47+D48+D49</f>
        <v>24371.739999999998</v>
      </c>
      <c r="E43" s="27">
        <f t="shared" si="0"/>
        <v>220.91999999999825</v>
      </c>
    </row>
    <row r="44" spans="2:5" ht="15">
      <c r="B44" s="17" t="s">
        <v>27</v>
      </c>
      <c r="C44" s="18">
        <v>17670.6</v>
      </c>
      <c r="D44" s="19">
        <v>17489.35</v>
      </c>
      <c r="E44" s="18">
        <f t="shared" si="0"/>
        <v>-181.25</v>
      </c>
    </row>
    <row r="45" spans="2:5" ht="15">
      <c r="B45" s="28" t="s">
        <v>71</v>
      </c>
      <c r="C45" s="21">
        <v>3969.22</v>
      </c>
      <c r="D45" s="22">
        <v>4298.36</v>
      </c>
      <c r="E45" s="21">
        <f t="shared" si="0"/>
        <v>329.1399999999999</v>
      </c>
    </row>
    <row r="46" spans="2:5" ht="15">
      <c r="B46" s="28" t="s">
        <v>28</v>
      </c>
      <c r="C46" s="21"/>
      <c r="D46" s="22"/>
      <c r="E46" s="21"/>
    </row>
    <row r="47" spans="2:5" ht="15">
      <c r="B47" s="28" t="s">
        <v>29</v>
      </c>
      <c r="C47" s="21"/>
      <c r="D47" s="22"/>
      <c r="E47" s="21"/>
    </row>
    <row r="48" spans="2:5" ht="15">
      <c r="B48" s="28" t="s">
        <v>30</v>
      </c>
      <c r="C48" s="21">
        <v>2511</v>
      </c>
      <c r="D48" s="22">
        <v>2584.03</v>
      </c>
      <c r="E48" s="21">
        <f t="shared" si="0"/>
        <v>73.0300000000002</v>
      </c>
    </row>
    <row r="49" spans="2:5" ht="15.75" thickBot="1">
      <c r="B49" s="29"/>
      <c r="C49" s="24"/>
      <c r="D49" s="25"/>
      <c r="E49" s="24"/>
    </row>
    <row r="50" spans="2:5" ht="15.75" thickBot="1">
      <c r="B50" s="26" t="s">
        <v>66</v>
      </c>
      <c r="C50" s="27">
        <v>12707.28</v>
      </c>
      <c r="D50" s="16">
        <v>12805.49</v>
      </c>
      <c r="E50" s="27">
        <f t="shared" si="0"/>
        <v>98.20999999999913</v>
      </c>
    </row>
    <row r="51" spans="2:5" ht="15.75" thickBot="1">
      <c r="B51" s="37"/>
      <c r="C51" s="38"/>
      <c r="D51" s="39"/>
      <c r="E51" s="38">
        <f t="shared" si="0"/>
        <v>0</v>
      </c>
    </row>
    <row r="52" spans="2:5" ht="15.75" thickBot="1">
      <c r="B52" s="26" t="s">
        <v>67</v>
      </c>
      <c r="C52" s="27">
        <f>C53+C54+C55+C56+C57+C58+C59</f>
        <v>69472.75</v>
      </c>
      <c r="D52" s="16">
        <f>D53+D54+D55+D56+D57+D58+D59</f>
        <v>67736.07</v>
      </c>
      <c r="E52" s="27">
        <f t="shared" si="0"/>
        <v>-1736.679999999993</v>
      </c>
    </row>
    <row r="53" spans="2:5" ht="15">
      <c r="B53" s="17" t="s">
        <v>31</v>
      </c>
      <c r="C53" s="18">
        <v>29416.64</v>
      </c>
      <c r="D53" s="19">
        <v>29416.64</v>
      </c>
      <c r="E53" s="18"/>
    </row>
    <row r="54" spans="2:5" ht="15">
      <c r="B54" s="28" t="s">
        <v>32</v>
      </c>
      <c r="C54" s="21">
        <v>6734.4</v>
      </c>
      <c r="D54" s="22">
        <v>6954</v>
      </c>
      <c r="E54" s="21">
        <f t="shared" si="0"/>
        <v>219.60000000000036</v>
      </c>
    </row>
    <row r="55" spans="2:5" ht="15">
      <c r="B55" s="28" t="s">
        <v>33</v>
      </c>
      <c r="C55" s="21">
        <v>5612</v>
      </c>
      <c r="D55" s="22"/>
      <c r="E55" s="21">
        <f t="shared" si="0"/>
        <v>-5612</v>
      </c>
    </row>
    <row r="56" spans="2:5" ht="15">
      <c r="B56" s="28" t="s">
        <v>34</v>
      </c>
      <c r="C56" s="21">
        <v>19642</v>
      </c>
      <c r="D56" s="22">
        <v>20282.5</v>
      </c>
      <c r="E56" s="21">
        <f t="shared" si="0"/>
        <v>640.5</v>
      </c>
    </row>
    <row r="57" spans="2:5" ht="15">
      <c r="B57" s="28" t="s">
        <v>35</v>
      </c>
      <c r="C57" s="21">
        <v>8067.71</v>
      </c>
      <c r="D57" s="22">
        <v>11082.93</v>
      </c>
      <c r="E57" s="21">
        <f t="shared" si="0"/>
        <v>3015.2200000000003</v>
      </c>
    </row>
    <row r="58" spans="2:5" ht="15">
      <c r="B58" s="28" t="s">
        <v>36</v>
      </c>
      <c r="C58" s="21"/>
      <c r="D58" s="22"/>
      <c r="E58" s="21"/>
    </row>
    <row r="59" spans="2:5" ht="15.75" thickBot="1">
      <c r="B59" s="29"/>
      <c r="C59" s="30"/>
      <c r="D59" s="31"/>
      <c r="E59" s="30"/>
    </row>
    <row r="60" spans="2:5" ht="15.75" thickBot="1">
      <c r="B60" s="26" t="s">
        <v>68</v>
      </c>
      <c r="C60" s="27">
        <f>C61+C62+C63+C64+C65</f>
        <v>9638</v>
      </c>
      <c r="D60" s="16">
        <f>D61+D62+D63+D64+D65</f>
        <v>9638</v>
      </c>
      <c r="E60" s="27">
        <f aca="true" t="shared" si="1" ref="E60:E83">D60-C60</f>
        <v>0</v>
      </c>
    </row>
    <row r="61" spans="2:5" ht="15">
      <c r="B61" s="17" t="s">
        <v>37</v>
      </c>
      <c r="C61" s="18">
        <v>4880</v>
      </c>
      <c r="D61" s="19">
        <v>4880</v>
      </c>
      <c r="E61" s="18">
        <f t="shared" si="1"/>
        <v>0</v>
      </c>
    </row>
    <row r="62" spans="2:5" ht="15">
      <c r="B62" s="28" t="s">
        <v>38</v>
      </c>
      <c r="C62" s="40"/>
      <c r="D62" s="41"/>
      <c r="E62" s="40"/>
    </row>
    <row r="63" spans="2:5" ht="15">
      <c r="B63" s="28" t="s">
        <v>39</v>
      </c>
      <c r="C63" s="40"/>
      <c r="D63" s="41"/>
      <c r="E63" s="40"/>
    </row>
    <row r="64" spans="2:5" ht="15">
      <c r="B64" s="28" t="s">
        <v>57</v>
      </c>
      <c r="C64" s="21">
        <v>4758</v>
      </c>
      <c r="D64" s="22">
        <v>4758</v>
      </c>
      <c r="E64" s="21">
        <f t="shared" si="1"/>
        <v>0</v>
      </c>
    </row>
    <row r="65" spans="2:5" ht="15.75" thickBot="1">
      <c r="B65" s="29"/>
      <c r="C65" s="24"/>
      <c r="D65" s="25"/>
      <c r="E65" s="24"/>
    </row>
    <row r="66" spans="2:5" ht="15.75" thickBot="1">
      <c r="B66" s="26" t="s">
        <v>69</v>
      </c>
      <c r="C66" s="27">
        <f>C67+C68+C69+C70+C71+C72+C73+C74+C75+C76+C77+C78+C79+C80+C81</f>
        <v>36445.16999999999</v>
      </c>
      <c r="D66" s="16">
        <f>D67+D68+D69+D70+D71+D72+D73+D74+D75+D76+D77+D78+D79+D80+D81</f>
        <v>29508.88</v>
      </c>
      <c r="E66" s="27">
        <f t="shared" si="1"/>
        <v>-6936.28999999999</v>
      </c>
    </row>
    <row r="67" spans="2:5" ht="15">
      <c r="B67" s="17" t="s">
        <v>53</v>
      </c>
      <c r="C67" s="18">
        <v>5213.8</v>
      </c>
      <c r="D67" s="19">
        <v>384.94</v>
      </c>
      <c r="E67" s="18">
        <f t="shared" si="1"/>
        <v>-4828.860000000001</v>
      </c>
    </row>
    <row r="68" spans="2:5" ht="15">
      <c r="B68" s="28" t="s">
        <v>40</v>
      </c>
      <c r="C68" s="21"/>
      <c r="D68" s="22"/>
      <c r="E68" s="21"/>
    </row>
    <row r="69" spans="2:5" ht="15">
      <c r="B69" s="28" t="s">
        <v>41</v>
      </c>
      <c r="C69" s="21"/>
      <c r="D69" s="22"/>
      <c r="E69" s="21"/>
    </row>
    <row r="70" spans="2:5" ht="15">
      <c r="B70" s="20" t="s">
        <v>42</v>
      </c>
      <c r="C70" s="21">
        <v>11028.89</v>
      </c>
      <c r="D70" s="22">
        <v>8131.25</v>
      </c>
      <c r="E70" s="21">
        <f t="shared" si="1"/>
        <v>-2897.6399999999994</v>
      </c>
    </row>
    <row r="71" spans="2:5" ht="15">
      <c r="B71" s="20" t="s">
        <v>43</v>
      </c>
      <c r="C71" s="21">
        <v>6636.9</v>
      </c>
      <c r="D71" s="22">
        <v>6619.89</v>
      </c>
      <c r="E71" s="21">
        <f t="shared" si="1"/>
        <v>-17.00999999999931</v>
      </c>
    </row>
    <row r="72" spans="2:5" ht="15">
      <c r="B72" s="28" t="s">
        <v>44</v>
      </c>
      <c r="C72" s="21">
        <v>359.21</v>
      </c>
      <c r="D72" s="22">
        <v>361.17</v>
      </c>
      <c r="E72" s="21">
        <f t="shared" si="1"/>
        <v>1.9600000000000364</v>
      </c>
    </row>
    <row r="73" spans="2:5" ht="15">
      <c r="B73" s="28" t="s">
        <v>45</v>
      </c>
      <c r="C73" s="21">
        <v>1472.77</v>
      </c>
      <c r="D73" s="22">
        <v>3591.37</v>
      </c>
      <c r="E73" s="21">
        <f t="shared" si="1"/>
        <v>2118.6</v>
      </c>
    </row>
    <row r="74" spans="2:5" ht="15">
      <c r="B74" s="28" t="s">
        <v>46</v>
      </c>
      <c r="C74" s="21">
        <v>10953.22</v>
      </c>
      <c r="D74" s="22">
        <v>10366.07</v>
      </c>
      <c r="E74" s="21">
        <f t="shared" si="1"/>
        <v>-587.1499999999996</v>
      </c>
    </row>
    <row r="75" spans="2:5" ht="15">
      <c r="B75" s="28" t="s">
        <v>55</v>
      </c>
      <c r="C75" s="21">
        <v>93.63</v>
      </c>
      <c r="D75" s="22"/>
      <c r="E75" s="21">
        <f t="shared" si="1"/>
        <v>-93.63</v>
      </c>
    </row>
    <row r="76" spans="2:5" ht="15">
      <c r="B76" s="28" t="s">
        <v>47</v>
      </c>
      <c r="C76" s="21"/>
      <c r="D76" s="22"/>
      <c r="E76" s="21"/>
    </row>
    <row r="77" spans="2:5" ht="15">
      <c r="B77" s="28" t="s">
        <v>48</v>
      </c>
      <c r="C77" s="21"/>
      <c r="D77" s="22"/>
      <c r="E77" s="21"/>
    </row>
    <row r="78" spans="2:5" ht="15">
      <c r="B78" s="28" t="s">
        <v>49</v>
      </c>
      <c r="C78" s="21">
        <v>686.75</v>
      </c>
      <c r="D78" s="22">
        <v>54.19</v>
      </c>
      <c r="E78" s="21">
        <f t="shared" si="1"/>
        <v>-632.56</v>
      </c>
    </row>
    <row r="79" spans="2:5" ht="15">
      <c r="B79" s="28" t="s">
        <v>52</v>
      </c>
      <c r="C79" s="21"/>
      <c r="D79" s="22"/>
      <c r="E79" s="21"/>
    </row>
    <row r="80" spans="2:5" ht="15">
      <c r="B80" s="28" t="s">
        <v>51</v>
      </c>
      <c r="C80" s="42"/>
      <c r="D80" s="22"/>
      <c r="E80" s="42"/>
    </row>
    <row r="81" spans="2:5" ht="15.75" thickBot="1">
      <c r="B81" s="29"/>
      <c r="C81" s="43"/>
      <c r="D81" s="25"/>
      <c r="E81" s="43"/>
    </row>
    <row r="82" spans="2:5" ht="15.75" thickBot="1">
      <c r="B82" s="26" t="s">
        <v>70</v>
      </c>
      <c r="C82" s="44"/>
      <c r="D82" s="16">
        <v>10225.3</v>
      </c>
      <c r="E82" s="44">
        <f t="shared" si="1"/>
        <v>10225.3</v>
      </c>
    </row>
    <row r="83" spans="2:5" ht="15.75" thickBot="1">
      <c r="B83" s="45" t="s">
        <v>50</v>
      </c>
      <c r="C83" s="46">
        <f>C6+C10+C19+C23+C27+C33+C43+C50+C52+C60+C66</f>
        <v>3200657.3599999994</v>
      </c>
      <c r="D83" s="47">
        <f>D6+D10+D19+D23+D27+D33+D43+D50+D52+D60+D66+D82</f>
        <v>3351835.7600000002</v>
      </c>
      <c r="E83" s="46">
        <f t="shared" si="1"/>
        <v>151178.40000000084</v>
      </c>
    </row>
    <row r="84" spans="2:5" ht="15">
      <c r="B84" s="4"/>
      <c r="C84" s="4"/>
      <c r="D84" s="4"/>
      <c r="E84" s="4"/>
    </row>
    <row r="85" spans="2:5" ht="15">
      <c r="B85" s="5"/>
      <c r="C85" s="5"/>
      <c r="D85" s="5"/>
      <c r="E85" s="5"/>
    </row>
    <row r="86" spans="4:5" ht="15">
      <c r="D86" s="3"/>
      <c r="E86" s="3"/>
    </row>
    <row r="87" spans="4:5" ht="15">
      <c r="D87" s="3"/>
      <c r="E87" s="3"/>
    </row>
    <row r="88" spans="4:5" ht="15">
      <c r="D88" s="3"/>
      <c r="E88" s="3"/>
    </row>
    <row r="89" spans="4:5" ht="15">
      <c r="D89" s="3"/>
      <c r="E89" s="3"/>
    </row>
    <row r="90" spans="4:5" ht="15">
      <c r="D90" s="3"/>
      <c r="E90" s="3"/>
    </row>
    <row r="91" spans="4:5" ht="15">
      <c r="D91" s="3"/>
      <c r="E91" s="3"/>
    </row>
    <row r="92" spans="4:5" ht="15">
      <c r="D92" s="3"/>
      <c r="E92" s="3"/>
    </row>
    <row r="93" spans="4:5" ht="15">
      <c r="D93" s="3"/>
      <c r="E93" s="3"/>
    </row>
  </sheetData>
  <sheetProtection/>
  <mergeCells count="4">
    <mergeCell ref="E4:E5"/>
    <mergeCell ref="B4:B5"/>
    <mergeCell ref="C4:C5"/>
    <mergeCell ref="D4:D5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VuckoD</dc:creator>
  <cp:keywords/>
  <dc:description/>
  <cp:lastModifiedBy>VuckoD</cp:lastModifiedBy>
  <cp:lastPrinted>2018-03-27T09:03:01Z</cp:lastPrinted>
  <dcterms:created xsi:type="dcterms:W3CDTF">2015-10-26T11:15:39Z</dcterms:created>
  <dcterms:modified xsi:type="dcterms:W3CDTF">2018-10-10T11:44:51Z</dcterms:modified>
  <cp:category/>
  <cp:version/>
  <cp:contentType/>
  <cp:contentStatus/>
</cp:coreProperties>
</file>