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'List1'!$A$1:$H$83</definedName>
  </definedNames>
  <calcPr fullCalcOnLoad="1"/>
</workbook>
</file>

<file path=xl/sharedStrings.xml><?xml version="1.0" encoding="utf-8"?>
<sst xmlns="http://schemas.openxmlformats.org/spreadsheetml/2006/main" count="62" uniqueCount="62">
  <si>
    <t>1. STROŠKI VOLILNIH ODBOROV</t>
  </si>
  <si>
    <t xml:space="preserve">    a. Dnevnice in kilometrina</t>
  </si>
  <si>
    <t>2. MATERIALNI STROŠKI VOLILNIH KOMISIJ  VE in OVK</t>
  </si>
  <si>
    <t xml:space="preserve">    a. Nadomestila  članov VK VE OVK</t>
  </si>
  <si>
    <t xml:space="preserve">    b. Kilometrina članov VK VE OVK</t>
  </si>
  <si>
    <t xml:space="preserve">    d. Podjemne pogodbe  OVK</t>
  </si>
  <si>
    <t xml:space="preserve">    f.  Reprezentanca VO in OVK</t>
  </si>
  <si>
    <t>3. STROŠKI ČLANOV DVK</t>
  </si>
  <si>
    <t xml:space="preserve">    b. Kilometrina</t>
  </si>
  <si>
    <t>4. VOLILNE SKRINJICE</t>
  </si>
  <si>
    <t xml:space="preserve">    a. Dostava in prevzem na sedežih OVK</t>
  </si>
  <si>
    <t xml:space="preserve">    b. Čiščenje </t>
  </si>
  <si>
    <t>6. POŠTNI STROŠKI IN KURIRSKE STORITVE</t>
  </si>
  <si>
    <t xml:space="preserve">    a. Poštni stroški OVK - (obvestila+odločbe+ostali str.pošte)</t>
  </si>
  <si>
    <t xml:space="preserve">    b. Poštni stroški DVK - prenos obvestil, tujina, doma</t>
  </si>
  <si>
    <t xml:space="preserve">    c. Poštni stroški DVK (tujina, doma)</t>
  </si>
  <si>
    <t xml:space="preserve">    d. Distribucija nenaslovljene publikacije - publikacije za  gospodinjstva</t>
  </si>
  <si>
    <t>7. TISK IN DISTRIBUCIJA</t>
  </si>
  <si>
    <t xml:space="preserve">    a. Publikacije za gospodinjstva </t>
  </si>
  <si>
    <t xml:space="preserve">    b. Navodilo za delo volilnega odbora</t>
  </si>
  <si>
    <t xml:space="preserve">    d. Obvestila volilcem - tisk</t>
  </si>
  <si>
    <t xml:space="preserve">    e. Volilno gradivo</t>
  </si>
  <si>
    <t xml:space="preserve">    h. Prevozi in poštnine</t>
  </si>
  <si>
    <t xml:space="preserve">8. OPREMA VOLIŠČ-KARTONSKO GRADIVO in ETIKETE za PEČATENJE </t>
  </si>
  <si>
    <t xml:space="preserve">   a. Kartonsko gradivo</t>
  </si>
  <si>
    <t xml:space="preserve">   e. Arhivske škatle</t>
  </si>
  <si>
    <t>9. STROŠKI INFORMACIJSKE PODPORE</t>
  </si>
  <si>
    <t xml:space="preserve">   c. Kadrovski program</t>
  </si>
  <si>
    <t xml:space="preserve">   e. Program vnos glasov</t>
  </si>
  <si>
    <t xml:space="preserve">    f. Operativno vzdrževanje-ure po naročilu</t>
  </si>
  <si>
    <t>10. SPLETNO MESTO  DVK</t>
  </si>
  <si>
    <t xml:space="preserve">   a. Ažuriranje spletnega mesta</t>
  </si>
  <si>
    <t>11. DRUGI STROŠKI - DVK</t>
  </si>
  <si>
    <t xml:space="preserve">  d. Podjemne pogodbe DVK</t>
  </si>
  <si>
    <t xml:space="preserve">  e. študentsko delo  DVK</t>
  </si>
  <si>
    <t xml:space="preserve">   f. reprezentanca </t>
  </si>
  <si>
    <t xml:space="preserve">  g. pisarniški material </t>
  </si>
  <si>
    <t xml:space="preserve">  h.  Stroški DKP in DHL (refundacija MZZ)</t>
  </si>
  <si>
    <t xml:space="preserve">   l. Brezplačen telefon (080)</t>
  </si>
  <si>
    <t>SKUPAJ:</t>
  </si>
  <si>
    <t>8/A PISALA ZA VOLILNE ODBORE. pisala za opremo volišč</t>
  </si>
  <si>
    <t xml:space="preserve">  a. Prevodi v ital. in madž. ter znakovni jezij</t>
  </si>
  <si>
    <t xml:space="preserve">    g. Drugi materialni stroški VK </t>
  </si>
  <si>
    <t xml:space="preserve">   i. Javne objave (Uradni list)</t>
  </si>
  <si>
    <t xml:space="preserve">12. NAJEM PISARNIŠKIH KONTEJNERJEV ZA VOLIŠČA </t>
  </si>
  <si>
    <t>Realizacija  stroškov ZIUGDT 2018-PP 7379</t>
  </si>
  <si>
    <t xml:space="preserve"> PLAN STROŠKOV IN REALIZACIJA IZVEDBE REFERENDUMA O ZAKONU O VODAH 2021</t>
  </si>
  <si>
    <t xml:space="preserve">    i. plakati Covid</t>
  </si>
  <si>
    <t xml:space="preserve">  m. Izdelava kart OVK in VE</t>
  </si>
  <si>
    <r>
      <t xml:space="preserve">   b. Nalepke grb RS in</t>
    </r>
    <r>
      <rPr>
        <sz val="10"/>
        <color indexed="8"/>
        <rFont val="OfficinaSansITCPro Book"/>
        <family val="3"/>
      </rPr>
      <t xml:space="preserve"> selotejp s tiskom</t>
    </r>
  </si>
  <si>
    <t>Realizacija stroškov Zakon o vodah 2021-PP 7379</t>
  </si>
  <si>
    <t xml:space="preserve">  c. Drugi materialni stroški</t>
  </si>
  <si>
    <t xml:space="preserve">    c. Najem , čiščenje  in mater.strošk.volišč  </t>
  </si>
  <si>
    <t xml:space="preserve">   a. Informacijska podpora objave rezultatov </t>
  </si>
  <si>
    <t xml:space="preserve">   g. Operativna podpora in nadgradnja EVP </t>
  </si>
  <si>
    <t>Datum: 10. 1. 2022</t>
  </si>
  <si>
    <t>Razlika</t>
  </si>
  <si>
    <t xml:space="preserve">   d. Spletna aplikacija mreža volišč - nadgradnja in ažuriranje </t>
  </si>
  <si>
    <t xml:space="preserve">    h. COVID stroški </t>
  </si>
  <si>
    <t xml:space="preserve">    a. Nadomestila </t>
  </si>
  <si>
    <t xml:space="preserve">    e. Študentsko delo  OVK</t>
  </si>
  <si>
    <t xml:space="preserve">   b. Pavšal prispevki ZZ in ZPIZ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</si>
</sst>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OfficinaSansITCPro Book"/>
      <family val="3"/>
    </font>
    <font>
      <sz val="10"/>
      <name val="OfficinaSansITCPro Book"/>
      <family val="3"/>
    </font>
    <font>
      <b/>
      <u val="single"/>
      <sz val="12"/>
      <name val="OfficinaSansITCPro Book"/>
      <family val="3"/>
    </font>
    <font>
      <sz val="10"/>
      <color indexed="8"/>
      <name val="OfficinaSansITCPro Book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OfficinaSansITCPro Book"/>
      <family val="3"/>
    </font>
    <font>
      <sz val="8"/>
      <color indexed="8"/>
      <name val="OfficinaSansITCPro Book"/>
      <family val="3"/>
    </font>
    <font>
      <b/>
      <sz val="8"/>
      <color indexed="8"/>
      <name val="OfficinaSansITCPro Book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OfficinaSansITCPro Book"/>
      <family val="3"/>
    </font>
    <font>
      <sz val="10"/>
      <color theme="1"/>
      <name val="OfficinaSansITCPro Book"/>
      <family val="3"/>
    </font>
    <font>
      <sz val="8"/>
      <color theme="1"/>
      <name val="OfficinaSansITCPro Book"/>
      <family val="3"/>
    </font>
    <font>
      <b/>
      <sz val="8"/>
      <color theme="1"/>
      <name val="OfficinaSansITCPro Boo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4" fontId="3" fillId="33" borderId="17" xfId="0" applyNumberFormat="1" applyFont="1" applyFill="1" applyBorder="1" applyAlignment="1">
      <alignment horizontal="right"/>
    </xf>
    <xf numFmtId="0" fontId="3" fillId="0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5" fillId="0" borderId="16" xfId="0" applyFont="1" applyFill="1" applyBorder="1" applyAlignment="1">
      <alignment/>
    </xf>
    <xf numFmtId="4" fontId="45" fillId="33" borderId="17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2" fillId="0" borderId="20" xfId="0" applyFont="1" applyBorder="1" applyAlignment="1">
      <alignment horizontal="right"/>
    </xf>
    <xf numFmtId="4" fontId="2" fillId="0" borderId="21" xfId="0" applyNumberFormat="1" applyFont="1" applyFill="1" applyBorder="1" applyAlignment="1">
      <alignment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 wrapText="1"/>
    </xf>
    <xf numFmtId="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4" fontId="48" fillId="0" borderId="0" xfId="0" applyNumberFormat="1" applyFont="1" applyAlignment="1">
      <alignment/>
    </xf>
    <xf numFmtId="4" fontId="2" fillId="34" borderId="11" xfId="0" applyNumberFormat="1" applyFont="1" applyFill="1" applyBorder="1" applyAlignment="1">
      <alignment/>
    </xf>
    <xf numFmtId="4" fontId="3" fillId="34" borderId="13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17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" fontId="3" fillId="34" borderId="17" xfId="0" applyNumberFormat="1" applyFont="1" applyFill="1" applyBorder="1" applyAlignment="1">
      <alignment horizontal="right"/>
    </xf>
    <xf numFmtId="4" fontId="45" fillId="34" borderId="22" xfId="0" applyNumberFormat="1" applyFont="1" applyFill="1" applyBorder="1" applyAlignment="1">
      <alignment/>
    </xf>
    <xf numFmtId="0" fontId="3" fillId="34" borderId="19" xfId="0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/>
    </xf>
    <xf numFmtId="10" fontId="2" fillId="0" borderId="15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tabSelected="1" zoomScale="91" zoomScaleNormal="91" zoomScalePageLayoutView="0" workbookViewId="0" topLeftCell="A31">
      <selection activeCell="E18" sqref="E18"/>
    </sheetView>
  </sheetViews>
  <sheetFormatPr defaultColWidth="9.140625" defaultRowHeight="15"/>
  <cols>
    <col min="1" max="1" width="7.421875" style="1" customWidth="1"/>
    <col min="2" max="2" width="62.8515625" style="1" customWidth="1"/>
    <col min="3" max="5" width="21.8515625" style="1" customWidth="1"/>
    <col min="6" max="8" width="9.140625" style="1" customWidth="1"/>
    <col min="9" max="9" width="11.7109375" style="1" bestFit="1" customWidth="1"/>
    <col min="10" max="10" width="9.140625" style="1" customWidth="1"/>
    <col min="11" max="11" width="15.140625" style="1" customWidth="1"/>
    <col min="12" max="16384" width="9.140625" style="1" customWidth="1"/>
  </cols>
  <sheetData>
    <row r="1" spans="2:5" ht="15">
      <c r="B1" s="2"/>
      <c r="C1" s="2"/>
      <c r="D1" s="2"/>
      <c r="E1" s="2"/>
    </row>
    <row r="2" spans="2:5" ht="15.75">
      <c r="B2" s="3" t="s">
        <v>46</v>
      </c>
      <c r="C2" s="3"/>
      <c r="D2" s="3"/>
      <c r="E2" s="3"/>
    </row>
    <row r="3" spans="2:5" ht="15.75" thickBot="1">
      <c r="B3" s="2" t="s">
        <v>55</v>
      </c>
      <c r="C3" s="2"/>
      <c r="D3" s="2"/>
      <c r="E3" s="2"/>
    </row>
    <row r="4" spans="2:5" s="27" customFormat="1" ht="29.25" customHeight="1">
      <c r="B4" s="44"/>
      <c r="C4" s="46" t="s">
        <v>45</v>
      </c>
      <c r="D4" s="48" t="s">
        <v>50</v>
      </c>
      <c r="E4" s="46" t="s">
        <v>56</v>
      </c>
    </row>
    <row r="5" spans="2:11" s="27" customFormat="1" ht="13.5" thickBot="1">
      <c r="B5" s="45"/>
      <c r="C5" s="47"/>
      <c r="D5" s="49"/>
      <c r="E5" s="47"/>
      <c r="F5" s="33"/>
      <c r="G5" s="33"/>
      <c r="H5" s="33"/>
      <c r="I5" s="33"/>
      <c r="J5" s="34"/>
      <c r="K5" s="33"/>
    </row>
    <row r="6" spans="2:11" s="27" customFormat="1" ht="13.5" thickBot="1">
      <c r="B6" s="4" t="s">
        <v>0</v>
      </c>
      <c r="C6" s="5">
        <f>C7+C8+C9</f>
        <v>1122426.94</v>
      </c>
      <c r="D6" s="35">
        <f>D7+D8+D9</f>
        <v>1273726.23</v>
      </c>
      <c r="E6" s="5">
        <f>D6-C6</f>
        <v>151299.29000000004</v>
      </c>
      <c r="F6" s="33"/>
      <c r="G6" s="33"/>
      <c r="H6" s="33"/>
      <c r="I6" s="34"/>
      <c r="J6" s="33"/>
      <c r="K6" s="33"/>
    </row>
    <row r="7" spans="2:11" s="27" customFormat="1" ht="12.75">
      <c r="B7" s="6" t="s">
        <v>1</v>
      </c>
      <c r="C7" s="7">
        <v>1030044.46</v>
      </c>
      <c r="D7" s="36">
        <v>1099583.73</v>
      </c>
      <c r="E7" s="7">
        <f aca="true" t="shared" si="0" ref="E7:E70">D7-C7</f>
        <v>69539.27000000002</v>
      </c>
      <c r="F7" s="33"/>
      <c r="G7" s="33"/>
      <c r="H7" s="33"/>
      <c r="I7" s="34"/>
      <c r="J7" s="33"/>
      <c r="K7" s="33"/>
    </row>
    <row r="8" spans="2:11" s="27" customFormat="1" ht="12.75">
      <c r="B8" s="10" t="s">
        <v>61</v>
      </c>
      <c r="C8" s="9">
        <v>92382.48</v>
      </c>
      <c r="D8" s="37">
        <v>174142.5</v>
      </c>
      <c r="E8" s="9">
        <f t="shared" si="0"/>
        <v>81760.02</v>
      </c>
      <c r="F8" s="33"/>
      <c r="G8" s="33"/>
      <c r="H8" s="33"/>
      <c r="I8" s="33"/>
      <c r="J8" s="33"/>
      <c r="K8" s="33"/>
    </row>
    <row r="9" spans="2:11" s="27" customFormat="1" ht="13.5" thickBot="1">
      <c r="B9" s="11"/>
      <c r="C9" s="13"/>
      <c r="D9" s="38"/>
      <c r="E9" s="13"/>
      <c r="F9" s="33"/>
      <c r="G9" s="33"/>
      <c r="H9" s="34"/>
      <c r="I9" s="33"/>
      <c r="J9" s="33"/>
      <c r="K9" s="33"/>
    </row>
    <row r="10" spans="2:10" s="27" customFormat="1" ht="13.5" thickBot="1">
      <c r="B10" s="14" t="s">
        <v>2</v>
      </c>
      <c r="C10" s="16">
        <f>C11+C12+C13+C14+C15+C16+C17+C18+C19</f>
        <v>1118807.94</v>
      </c>
      <c r="D10" s="35">
        <f>D11+D12+D13+D14+D15+D16+D17+D18+D19</f>
        <v>1430998.38</v>
      </c>
      <c r="E10" s="16">
        <f t="shared" si="0"/>
        <v>312190.43999999994</v>
      </c>
      <c r="F10" s="33"/>
      <c r="G10" s="33"/>
      <c r="H10" s="33"/>
      <c r="I10" s="34"/>
      <c r="J10" s="33"/>
    </row>
    <row r="11" spans="2:5" s="27" customFormat="1" ht="12.75">
      <c r="B11" s="6" t="s">
        <v>3</v>
      </c>
      <c r="C11" s="7">
        <v>802265.4</v>
      </c>
      <c r="D11" s="36">
        <v>879555</v>
      </c>
      <c r="E11" s="7">
        <f t="shared" si="0"/>
        <v>77289.59999999998</v>
      </c>
    </row>
    <row r="12" spans="2:9" s="27" customFormat="1" ht="12.75">
      <c r="B12" s="8" t="s">
        <v>4</v>
      </c>
      <c r="C12" s="9">
        <v>22650.31</v>
      </c>
      <c r="D12" s="37">
        <v>43851.39</v>
      </c>
      <c r="E12" s="9">
        <f t="shared" si="0"/>
        <v>21201.079999999998</v>
      </c>
      <c r="I12" s="32"/>
    </row>
    <row r="13" spans="2:5" s="27" customFormat="1" ht="12.75">
      <c r="B13" s="8" t="s">
        <v>52</v>
      </c>
      <c r="C13" s="9">
        <v>167364.24</v>
      </c>
      <c r="D13" s="37">
        <v>298307.05</v>
      </c>
      <c r="E13" s="9">
        <f t="shared" si="0"/>
        <v>130942.81</v>
      </c>
    </row>
    <row r="14" spans="2:5" s="27" customFormat="1" ht="12.75">
      <c r="B14" s="8" t="s">
        <v>5</v>
      </c>
      <c r="C14" s="9">
        <v>29314.82</v>
      </c>
      <c r="D14" s="37">
        <v>28224.21</v>
      </c>
      <c r="E14" s="9">
        <f t="shared" si="0"/>
        <v>-1090.6100000000006</v>
      </c>
    </row>
    <row r="15" spans="2:5" s="27" customFormat="1" ht="12.75">
      <c r="B15" s="8" t="s">
        <v>60</v>
      </c>
      <c r="C15" s="9">
        <v>16110.85</v>
      </c>
      <c r="D15" s="37">
        <v>32380.01</v>
      </c>
      <c r="E15" s="9">
        <f t="shared" si="0"/>
        <v>16269.159999999998</v>
      </c>
    </row>
    <row r="16" spans="2:5" s="27" customFormat="1" ht="12.75">
      <c r="B16" s="8" t="s">
        <v>6</v>
      </c>
      <c r="C16" s="9">
        <v>26277.89</v>
      </c>
      <c r="D16" s="37">
        <v>27374.59</v>
      </c>
      <c r="E16" s="9">
        <f t="shared" si="0"/>
        <v>1096.7000000000007</v>
      </c>
    </row>
    <row r="17" spans="2:5" s="27" customFormat="1" ht="12.75">
      <c r="B17" s="8" t="s">
        <v>42</v>
      </c>
      <c r="C17" s="9">
        <v>54824.43</v>
      </c>
      <c r="D17" s="37">
        <v>45371.63</v>
      </c>
      <c r="E17" s="9">
        <f t="shared" si="0"/>
        <v>-9452.800000000003</v>
      </c>
    </row>
    <row r="18" spans="2:5" s="27" customFormat="1" ht="12.75">
      <c r="B18" s="8" t="s">
        <v>58</v>
      </c>
      <c r="C18" s="9"/>
      <c r="D18" s="37">
        <v>75934.5</v>
      </c>
      <c r="E18" s="9">
        <f t="shared" si="0"/>
        <v>75934.5</v>
      </c>
    </row>
    <row r="19" spans="2:5" s="27" customFormat="1" ht="13.5" thickBot="1">
      <c r="B19" s="17"/>
      <c r="C19" s="18"/>
      <c r="D19" s="37"/>
      <c r="E19" s="18"/>
    </row>
    <row r="20" spans="2:5" s="27" customFormat="1" ht="13.5" thickBot="1">
      <c r="B20" s="14" t="s">
        <v>7</v>
      </c>
      <c r="C20" s="16">
        <f>C23+C22+C21</f>
        <v>59437</v>
      </c>
      <c r="D20" s="35">
        <f>D23+D22+D21</f>
        <v>62470.54</v>
      </c>
      <c r="E20" s="16">
        <f t="shared" si="0"/>
        <v>3033.540000000001</v>
      </c>
    </row>
    <row r="21" spans="2:5" s="27" customFormat="1" ht="12.75">
      <c r="B21" s="6" t="s">
        <v>59</v>
      </c>
      <c r="C21" s="7">
        <v>58923.23</v>
      </c>
      <c r="D21" s="36">
        <v>62470.54</v>
      </c>
      <c r="E21" s="7">
        <f t="shared" si="0"/>
        <v>3547.3099999999977</v>
      </c>
    </row>
    <row r="22" spans="2:5" s="27" customFormat="1" ht="12.75">
      <c r="B22" s="8" t="s">
        <v>8</v>
      </c>
      <c r="C22" s="9">
        <v>513.77</v>
      </c>
      <c r="D22" s="37"/>
      <c r="E22" s="9">
        <f t="shared" si="0"/>
        <v>-513.77</v>
      </c>
    </row>
    <row r="23" spans="2:5" s="27" customFormat="1" ht="13.5" thickBot="1">
      <c r="B23" s="17"/>
      <c r="C23" s="18"/>
      <c r="D23" s="39"/>
      <c r="E23" s="18"/>
    </row>
    <row r="24" spans="2:5" s="27" customFormat="1" ht="13.5" thickBot="1">
      <c r="B24" s="14" t="s">
        <v>9</v>
      </c>
      <c r="C24" s="16">
        <f>C25+C26</f>
        <v>4373.3</v>
      </c>
      <c r="D24" s="35">
        <f>D25+D26</f>
        <v>8892.5</v>
      </c>
      <c r="E24" s="16">
        <f t="shared" si="0"/>
        <v>4519.2</v>
      </c>
    </row>
    <row r="25" spans="2:5" s="27" customFormat="1" ht="12.75">
      <c r="B25" s="6" t="s">
        <v>10</v>
      </c>
      <c r="C25" s="7">
        <v>4373.3</v>
      </c>
      <c r="D25" s="36">
        <v>3381.6</v>
      </c>
      <c r="E25" s="7">
        <f t="shared" si="0"/>
        <v>-991.7000000000003</v>
      </c>
    </row>
    <row r="26" spans="2:5" s="27" customFormat="1" ht="12.75">
      <c r="B26" s="8" t="s">
        <v>11</v>
      </c>
      <c r="C26" s="9"/>
      <c r="D26" s="37">
        <v>5510.9</v>
      </c>
      <c r="E26" s="9">
        <f t="shared" si="0"/>
        <v>5510.9</v>
      </c>
    </row>
    <row r="27" spans="2:5" s="27" customFormat="1" ht="13.5" thickBot="1">
      <c r="B27" s="17"/>
      <c r="C27" s="13"/>
      <c r="D27" s="38"/>
      <c r="E27" s="13"/>
    </row>
    <row r="28" spans="2:5" s="27" customFormat="1" ht="13.5" thickBot="1">
      <c r="B28" s="14" t="s">
        <v>12</v>
      </c>
      <c r="C28" s="16">
        <f>C29+C30+C31+C32+C33</f>
        <v>667573.1500000001</v>
      </c>
      <c r="D28" s="35">
        <f>D29+D30+D31+D32+D33</f>
        <v>909808.51</v>
      </c>
      <c r="E28" s="16">
        <f t="shared" si="0"/>
        <v>242235.35999999987</v>
      </c>
    </row>
    <row r="29" spans="2:5" s="27" customFormat="1" ht="12.75">
      <c r="B29" s="6" t="s">
        <v>13</v>
      </c>
      <c r="C29" s="7">
        <v>23334.65</v>
      </c>
      <c r="D29" s="36">
        <v>31130.34</v>
      </c>
      <c r="E29" s="7">
        <f t="shared" si="0"/>
        <v>7795.689999999999</v>
      </c>
    </row>
    <row r="30" spans="2:5" s="27" customFormat="1" ht="12.75">
      <c r="B30" s="8" t="s">
        <v>14</v>
      </c>
      <c r="C30" s="9">
        <v>567199.93</v>
      </c>
      <c r="D30" s="37">
        <v>800097.99</v>
      </c>
      <c r="E30" s="9">
        <f t="shared" si="0"/>
        <v>232898.05999999994</v>
      </c>
    </row>
    <row r="31" spans="2:5" s="27" customFormat="1" ht="12.75">
      <c r="B31" s="8" t="s">
        <v>15</v>
      </c>
      <c r="C31" s="9"/>
      <c r="D31" s="37">
        <v>547.91</v>
      </c>
      <c r="E31" s="9">
        <f t="shared" si="0"/>
        <v>547.91</v>
      </c>
    </row>
    <row r="32" spans="2:5" s="27" customFormat="1" ht="12.75">
      <c r="B32" s="8" t="s">
        <v>16</v>
      </c>
      <c r="C32" s="9">
        <v>77038.57</v>
      </c>
      <c r="D32" s="37">
        <v>78032.27</v>
      </c>
      <c r="E32" s="9">
        <f t="shared" si="0"/>
        <v>993.6999999999971</v>
      </c>
    </row>
    <row r="33" spans="2:5" s="27" customFormat="1" ht="13.5" thickBot="1">
      <c r="B33" s="17"/>
      <c r="C33" s="13"/>
      <c r="D33" s="38"/>
      <c r="E33" s="13"/>
    </row>
    <row r="34" spans="2:5" s="27" customFormat="1" ht="13.5" thickBot="1">
      <c r="B34" s="14" t="s">
        <v>17</v>
      </c>
      <c r="C34" s="16">
        <f>C35+C36+C37+C38+C39+C41</f>
        <v>224931.94999999998</v>
      </c>
      <c r="D34" s="35">
        <f>D35+D36+D37+D38+D39+D40+D41</f>
        <v>264058.52999999997</v>
      </c>
      <c r="E34" s="16">
        <f t="shared" si="0"/>
        <v>39126.57999999999</v>
      </c>
    </row>
    <row r="35" spans="2:5" s="27" customFormat="1" ht="12.75">
      <c r="B35" s="6" t="s">
        <v>18</v>
      </c>
      <c r="C35" s="7">
        <v>42901.23</v>
      </c>
      <c r="D35" s="36">
        <v>45875.06</v>
      </c>
      <c r="E35" s="7">
        <f t="shared" si="0"/>
        <v>2973.8299999999945</v>
      </c>
    </row>
    <row r="36" spans="2:5" s="27" customFormat="1" ht="12.75">
      <c r="B36" s="8" t="s">
        <v>19</v>
      </c>
      <c r="C36" s="9">
        <v>1610.4</v>
      </c>
      <c r="D36" s="37">
        <v>1851.96</v>
      </c>
      <c r="E36" s="9">
        <f t="shared" si="0"/>
        <v>241.55999999999995</v>
      </c>
    </row>
    <row r="37" spans="2:5" s="27" customFormat="1" ht="12.75">
      <c r="B37" s="8" t="s">
        <v>20</v>
      </c>
      <c r="C37" s="9">
        <v>79468.68</v>
      </c>
      <c r="D37" s="37">
        <v>85350.38</v>
      </c>
      <c r="E37" s="9">
        <f t="shared" si="0"/>
        <v>5881.700000000012</v>
      </c>
    </row>
    <row r="38" spans="2:5" s="27" customFormat="1" ht="12.75">
      <c r="B38" s="8" t="s">
        <v>21</v>
      </c>
      <c r="C38" s="9">
        <v>86406.87</v>
      </c>
      <c r="D38" s="37">
        <v>113854.77</v>
      </c>
      <c r="E38" s="9">
        <f t="shared" si="0"/>
        <v>27447.90000000001</v>
      </c>
    </row>
    <row r="39" spans="2:5" s="27" customFormat="1" ht="12.75">
      <c r="B39" s="8" t="s">
        <v>22</v>
      </c>
      <c r="C39" s="9">
        <v>14544.77</v>
      </c>
      <c r="D39" s="37">
        <v>11738.84</v>
      </c>
      <c r="E39" s="9">
        <f t="shared" si="0"/>
        <v>-2805.9300000000003</v>
      </c>
    </row>
    <row r="40" spans="2:5" s="27" customFormat="1" ht="12.75">
      <c r="B40" s="8" t="s">
        <v>47</v>
      </c>
      <c r="C40" s="9"/>
      <c r="D40" s="37">
        <v>5387.52</v>
      </c>
      <c r="E40" s="9">
        <f t="shared" si="0"/>
        <v>5387.52</v>
      </c>
    </row>
    <row r="41" spans="2:5" s="27" customFormat="1" ht="13.5" thickBot="1">
      <c r="B41" s="19"/>
      <c r="C41" s="20"/>
      <c r="D41" s="40"/>
      <c r="E41" s="20"/>
    </row>
    <row r="42" spans="2:5" s="27" customFormat="1" ht="13.5" thickBot="1">
      <c r="B42" s="14" t="s">
        <v>23</v>
      </c>
      <c r="C42" s="16">
        <f>C43+C44+C45+C46</f>
        <v>24371.739999999998</v>
      </c>
      <c r="D42" s="35">
        <f>D43+D44+D45+D46</f>
        <v>29392.45</v>
      </c>
      <c r="E42" s="16">
        <f t="shared" si="0"/>
        <v>5020.710000000003</v>
      </c>
    </row>
    <row r="43" spans="2:5" s="27" customFormat="1" ht="12.75">
      <c r="B43" s="6" t="s">
        <v>24</v>
      </c>
      <c r="C43" s="7">
        <v>17489.35</v>
      </c>
      <c r="D43" s="36">
        <v>24685.38</v>
      </c>
      <c r="E43" s="7">
        <f t="shared" si="0"/>
        <v>7196.0300000000025</v>
      </c>
    </row>
    <row r="44" spans="2:5" s="27" customFormat="1" ht="12.75">
      <c r="B44" s="8" t="s">
        <v>49</v>
      </c>
      <c r="C44" s="9">
        <v>4298.36</v>
      </c>
      <c r="D44" s="37"/>
      <c r="E44" s="9">
        <f t="shared" si="0"/>
        <v>-4298.36</v>
      </c>
    </row>
    <row r="45" spans="2:5" s="27" customFormat="1" ht="12.75">
      <c r="B45" s="8" t="s">
        <v>25</v>
      </c>
      <c r="C45" s="9">
        <v>2584.03</v>
      </c>
      <c r="D45" s="37">
        <v>4707.07</v>
      </c>
      <c r="E45" s="9">
        <f t="shared" si="0"/>
        <v>2123.0399999999995</v>
      </c>
    </row>
    <row r="46" spans="2:5" s="27" customFormat="1" ht="13.5" thickBot="1">
      <c r="B46" s="25"/>
      <c r="C46" s="26"/>
      <c r="D46" s="41"/>
      <c r="E46" s="26"/>
    </row>
    <row r="47" spans="2:5" s="27" customFormat="1" ht="13.5" thickBot="1">
      <c r="B47" s="14" t="s">
        <v>40</v>
      </c>
      <c r="C47" s="16">
        <v>12805.49</v>
      </c>
      <c r="D47" s="35">
        <v>44900.03</v>
      </c>
      <c r="E47" s="16">
        <f t="shared" si="0"/>
        <v>32094.54</v>
      </c>
    </row>
    <row r="48" spans="2:5" s="27" customFormat="1" ht="13.5" thickBot="1">
      <c r="B48" s="21"/>
      <c r="C48" s="22"/>
      <c r="D48" s="42"/>
      <c r="E48" s="22"/>
    </row>
    <row r="49" spans="2:5" s="27" customFormat="1" ht="13.5" thickBot="1">
      <c r="B49" s="14" t="s">
        <v>26</v>
      </c>
      <c r="C49" s="16">
        <f>C50+C51+C52+C53+C55</f>
        <v>67736.07</v>
      </c>
      <c r="D49" s="35">
        <f>D50+D51+D52+D53+D54+D55</f>
        <v>94671.23</v>
      </c>
      <c r="E49" s="16">
        <f t="shared" si="0"/>
        <v>26935.15999999999</v>
      </c>
    </row>
    <row r="50" spans="2:5" s="27" customFormat="1" ht="12.75">
      <c r="B50" s="6" t="s">
        <v>53</v>
      </c>
      <c r="C50" s="7">
        <v>29416.64</v>
      </c>
      <c r="D50" s="36">
        <v>42912.7</v>
      </c>
      <c r="E50" s="7">
        <f t="shared" si="0"/>
        <v>13496.059999999998</v>
      </c>
    </row>
    <row r="51" spans="2:5" s="27" customFormat="1" ht="12.75">
      <c r="B51" s="8" t="s">
        <v>27</v>
      </c>
      <c r="C51" s="9">
        <v>6954</v>
      </c>
      <c r="D51" s="37">
        <v>8111.48</v>
      </c>
      <c r="E51" s="9">
        <f t="shared" si="0"/>
        <v>1157.4799999999996</v>
      </c>
    </row>
    <row r="52" spans="2:5" s="27" customFormat="1" ht="12.75">
      <c r="B52" s="8" t="s">
        <v>28</v>
      </c>
      <c r="C52" s="9">
        <v>20282.5</v>
      </c>
      <c r="D52" s="37">
        <v>21630.6</v>
      </c>
      <c r="E52" s="9">
        <f t="shared" si="0"/>
        <v>1348.0999999999985</v>
      </c>
    </row>
    <row r="53" spans="2:5" s="27" customFormat="1" ht="12.75">
      <c r="B53" s="8" t="s">
        <v>29</v>
      </c>
      <c r="C53" s="9">
        <v>11082.93</v>
      </c>
      <c r="D53" s="37">
        <v>12017</v>
      </c>
      <c r="E53" s="9">
        <f t="shared" si="0"/>
        <v>934.0699999999997</v>
      </c>
    </row>
    <row r="54" spans="2:5" s="27" customFormat="1" ht="12.75">
      <c r="B54" s="17" t="s">
        <v>54</v>
      </c>
      <c r="C54" s="13"/>
      <c r="D54" s="38">
        <v>9999.45</v>
      </c>
      <c r="E54" s="13">
        <f t="shared" si="0"/>
        <v>9999.45</v>
      </c>
    </row>
    <row r="55" spans="2:5" s="27" customFormat="1" ht="13.5" thickBot="1">
      <c r="B55" s="17"/>
      <c r="C55" s="18"/>
      <c r="D55" s="39"/>
      <c r="E55" s="18"/>
    </row>
    <row r="56" spans="2:5" s="27" customFormat="1" ht="13.5" thickBot="1">
      <c r="B56" s="14" t="s">
        <v>30</v>
      </c>
      <c r="C56" s="16">
        <f>C57+C58+C59</f>
        <v>9638</v>
      </c>
      <c r="D56" s="35">
        <f>D57+D58+D59</f>
        <v>11857.8</v>
      </c>
      <c r="E56" s="16">
        <f t="shared" si="0"/>
        <v>2219.7999999999993</v>
      </c>
    </row>
    <row r="57" spans="2:5" s="27" customFormat="1" ht="12.75">
      <c r="B57" s="6" t="s">
        <v>31</v>
      </c>
      <c r="C57" s="7">
        <v>4880</v>
      </c>
      <c r="D57" s="36">
        <v>4867.8</v>
      </c>
      <c r="E57" s="7">
        <f t="shared" si="0"/>
        <v>-12.199999999999818</v>
      </c>
    </row>
    <row r="58" spans="2:5" s="27" customFormat="1" ht="12.75">
      <c r="B58" s="8" t="s">
        <v>57</v>
      </c>
      <c r="C58" s="9">
        <v>4758</v>
      </c>
      <c r="D58" s="37">
        <v>6990</v>
      </c>
      <c r="E58" s="9">
        <f t="shared" si="0"/>
        <v>2232</v>
      </c>
    </row>
    <row r="59" spans="2:5" s="27" customFormat="1" ht="13.5" thickBot="1">
      <c r="B59" s="17"/>
      <c r="C59" s="13"/>
      <c r="D59" s="38"/>
      <c r="E59" s="13"/>
    </row>
    <row r="60" spans="2:5" s="27" customFormat="1" ht="13.5" thickBot="1">
      <c r="B60" s="14" t="s">
        <v>32</v>
      </c>
      <c r="C60" s="16">
        <f>C61+C62+C63+C64+C65+C66+C67+C68+C69+C70+C71</f>
        <v>29508.88</v>
      </c>
      <c r="D60" s="35">
        <f>D61+D62+D63+D64+D65+D66+D67+D68+D69+D70+D71</f>
        <v>71777.93</v>
      </c>
      <c r="E60" s="16">
        <f t="shared" si="0"/>
        <v>42269.04999999999</v>
      </c>
    </row>
    <row r="61" spans="2:5" s="27" customFormat="1" ht="12.75">
      <c r="B61" s="6" t="s">
        <v>41</v>
      </c>
      <c r="C61" s="7">
        <v>384.94</v>
      </c>
      <c r="D61" s="36">
        <v>951.74</v>
      </c>
      <c r="E61" s="7">
        <f t="shared" si="0"/>
        <v>566.8</v>
      </c>
    </row>
    <row r="62" spans="2:5" s="27" customFormat="1" ht="12.75">
      <c r="B62" s="8" t="s">
        <v>51</v>
      </c>
      <c r="C62" s="9"/>
      <c r="D62" s="37">
        <v>18943.04</v>
      </c>
      <c r="E62" s="9">
        <f t="shared" si="0"/>
        <v>18943.04</v>
      </c>
    </row>
    <row r="63" spans="2:5" s="27" customFormat="1" ht="12.75">
      <c r="B63" s="10" t="s">
        <v>33</v>
      </c>
      <c r="C63" s="9">
        <v>8131.25</v>
      </c>
      <c r="D63" s="37">
        <v>7894.49</v>
      </c>
      <c r="E63" s="9">
        <f t="shared" si="0"/>
        <v>-236.76000000000022</v>
      </c>
    </row>
    <row r="64" spans="2:5" s="27" customFormat="1" ht="12.75">
      <c r="B64" s="10" t="s">
        <v>34</v>
      </c>
      <c r="C64" s="9">
        <v>6619.89</v>
      </c>
      <c r="D64" s="37">
        <v>21211.67</v>
      </c>
      <c r="E64" s="9">
        <f t="shared" si="0"/>
        <v>14591.779999999999</v>
      </c>
    </row>
    <row r="65" spans="2:5" s="27" customFormat="1" ht="12.75">
      <c r="B65" s="8" t="s">
        <v>35</v>
      </c>
      <c r="C65" s="9">
        <v>361.17</v>
      </c>
      <c r="D65" s="37">
        <v>536.66</v>
      </c>
      <c r="E65" s="9">
        <f t="shared" si="0"/>
        <v>175.48999999999995</v>
      </c>
    </row>
    <row r="66" spans="2:5" s="27" customFormat="1" ht="12.75">
      <c r="B66" s="8" t="s">
        <v>36</v>
      </c>
      <c r="C66" s="9">
        <v>3591.37</v>
      </c>
      <c r="D66" s="37">
        <v>4002.88</v>
      </c>
      <c r="E66" s="9">
        <f t="shared" si="0"/>
        <v>411.5100000000002</v>
      </c>
    </row>
    <row r="67" spans="2:5" s="27" customFormat="1" ht="12.75">
      <c r="B67" s="8" t="s">
        <v>37</v>
      </c>
      <c r="C67" s="9">
        <v>10366.07</v>
      </c>
      <c r="D67" s="37">
        <v>14146.82</v>
      </c>
      <c r="E67" s="9">
        <f t="shared" si="0"/>
        <v>3780.75</v>
      </c>
    </row>
    <row r="68" spans="2:5" s="27" customFormat="1" ht="12.75">
      <c r="B68" s="8" t="s">
        <v>43</v>
      </c>
      <c r="C68" s="9"/>
      <c r="D68" s="37">
        <v>132.33</v>
      </c>
      <c r="E68" s="9">
        <f t="shared" si="0"/>
        <v>132.33</v>
      </c>
    </row>
    <row r="69" spans="2:5" s="27" customFormat="1" ht="12.75">
      <c r="B69" s="8" t="s">
        <v>38</v>
      </c>
      <c r="C69" s="9">
        <v>54.19</v>
      </c>
      <c r="D69" s="37">
        <v>2206.9</v>
      </c>
      <c r="E69" s="9">
        <f t="shared" si="0"/>
        <v>2152.71</v>
      </c>
    </row>
    <row r="70" spans="2:5" s="27" customFormat="1" ht="12.75">
      <c r="B70" s="8" t="s">
        <v>48</v>
      </c>
      <c r="C70" s="9"/>
      <c r="D70" s="37">
        <v>1751.4</v>
      </c>
      <c r="E70" s="9">
        <f t="shared" si="0"/>
        <v>1751.4</v>
      </c>
    </row>
    <row r="71" spans="2:5" s="27" customFormat="1" ht="13.5" thickBot="1">
      <c r="B71" s="17"/>
      <c r="C71" s="12"/>
      <c r="D71" s="38"/>
      <c r="E71" s="12"/>
    </row>
    <row r="72" spans="2:5" s="27" customFormat="1" ht="13.5" thickBot="1">
      <c r="B72" s="14" t="s">
        <v>44</v>
      </c>
      <c r="C72" s="15">
        <v>10225.3</v>
      </c>
      <c r="D72" s="35">
        <v>2158.52</v>
      </c>
      <c r="E72" s="15">
        <f>D72-C72</f>
        <v>-8066.779999999999</v>
      </c>
    </row>
    <row r="73" spans="2:5" s="27" customFormat="1" ht="13.5" thickBot="1">
      <c r="B73" s="28" t="s">
        <v>39</v>
      </c>
      <c r="C73" s="29">
        <f>C6+C10+C20+C24+C28+C34+C42+C47+C49+C56+C60+C72</f>
        <v>3351835.7600000002</v>
      </c>
      <c r="D73" s="43">
        <f>D6+D10+D20+D24+D28+D34+D42+D47+D49+D56+D60+D72</f>
        <v>4204712.649999999</v>
      </c>
      <c r="E73" s="50">
        <f>D73-C73</f>
        <v>852876.8899999992</v>
      </c>
    </row>
    <row r="74" spans="2:5" s="27" customFormat="1" ht="12.75">
      <c r="B74" s="23"/>
      <c r="C74" s="23"/>
      <c r="D74" s="23"/>
      <c r="E74" s="51">
        <f>E73/C73</f>
        <v>0.25445068048322245</v>
      </c>
    </row>
    <row r="75" spans="2:5" s="27" customFormat="1" ht="12.75">
      <c r="B75" s="24"/>
      <c r="C75" s="24"/>
      <c r="D75" s="24"/>
      <c r="E75" s="24"/>
    </row>
    <row r="76" spans="2:5" s="27" customFormat="1" ht="12.75">
      <c r="B76" s="30"/>
      <c r="C76" s="31"/>
      <c r="D76" s="32"/>
      <c r="E76" s="31"/>
    </row>
    <row r="77" spans="2:5" s="27" customFormat="1" ht="12.75">
      <c r="B77" s="30"/>
      <c r="C77" s="31"/>
      <c r="D77" s="32"/>
      <c r="E77" s="31"/>
    </row>
    <row r="78" spans="2:5" s="27" customFormat="1" ht="12.75">
      <c r="B78" s="30"/>
      <c r="C78" s="31"/>
      <c r="D78" s="32"/>
      <c r="E78" s="31"/>
    </row>
    <row r="79" spans="2:5" s="27" customFormat="1" ht="12.75">
      <c r="B79" s="30"/>
      <c r="C79" s="31"/>
      <c r="D79" s="32"/>
      <c r="E79" s="31"/>
    </row>
    <row r="80" spans="2:5" s="27" customFormat="1" ht="12.75">
      <c r="B80" s="30"/>
      <c r="C80" s="31"/>
      <c r="D80" s="32"/>
      <c r="E80" s="31"/>
    </row>
    <row r="81" spans="2:5" s="27" customFormat="1" ht="12.75">
      <c r="B81" s="30"/>
      <c r="C81" s="31"/>
      <c r="D81" s="32"/>
      <c r="E81" s="31"/>
    </row>
    <row r="82" spans="2:5" s="27" customFormat="1" ht="12.75">
      <c r="B82" s="30"/>
      <c r="C82" s="31"/>
      <c r="D82" s="32"/>
      <c r="E82" s="31"/>
    </row>
    <row r="83" spans="3:5" s="27" customFormat="1" ht="12.75">
      <c r="C83" s="32"/>
      <c r="D83" s="32"/>
      <c r="E83" s="32"/>
    </row>
    <row r="84" s="27" customFormat="1" ht="12.75"/>
    <row r="85" s="27" customFormat="1" ht="12.75"/>
    <row r="86" s="27" customFormat="1" ht="12.75"/>
  </sheetData>
  <sheetProtection/>
  <mergeCells count="4">
    <mergeCell ref="B4:B5"/>
    <mergeCell ref="C4:C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VuckoD</dc:creator>
  <cp:keywords/>
  <dc:description/>
  <cp:lastModifiedBy>Dušan Vučko</cp:lastModifiedBy>
  <cp:lastPrinted>2021-05-24T11:30:40Z</cp:lastPrinted>
  <dcterms:created xsi:type="dcterms:W3CDTF">2015-10-26T11:15:39Z</dcterms:created>
  <dcterms:modified xsi:type="dcterms:W3CDTF">2022-01-11T07:29:08Z</dcterms:modified>
  <cp:category/>
  <cp:version/>
  <cp:contentType/>
  <cp:contentStatus/>
</cp:coreProperties>
</file>